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F85AF560A438486B8DD771C49D8ABA13" descr="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05325" y="3962400"/>
          <a:ext cx="3333750" cy="3336925"/>
        </a:xfrm>
        <a:prstGeom prst="rect">
          <a:avLst/>
        </a:prstGeom>
      </xdr:spPr>
    </xdr:pic>
  </etc:cellImage>
  <etc:cellImage>
    <xdr:pic>
      <xdr:nvPicPr>
        <xdr:cNvPr id="11" name="ID_BE64D756957B4026BAD0A916D5E1F9F1" descr="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98975" y="19626580"/>
          <a:ext cx="7632700" cy="7411720"/>
        </a:xfrm>
        <a:prstGeom prst="rect">
          <a:avLst/>
        </a:prstGeom>
      </xdr:spPr>
    </xdr:pic>
  </etc:cellImage>
  <etc:cellImage>
    <xdr:pic>
      <xdr:nvPicPr>
        <xdr:cNvPr id="2" name="ID_B12D8F44339641719678870548966185" descr="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813175" y="11236960"/>
          <a:ext cx="7967345" cy="7910195"/>
        </a:xfrm>
        <a:prstGeom prst="rect">
          <a:avLst/>
        </a:prstGeom>
      </xdr:spPr>
    </xdr:pic>
  </etc:cellImage>
  <etc:cellImage>
    <xdr:pic>
      <xdr:nvPicPr>
        <xdr:cNvPr id="4" name="ID_31CC3F68F22142E49671671F2142BB71" descr="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813175" y="25453975"/>
          <a:ext cx="3387090" cy="3324860"/>
        </a:xfrm>
        <a:prstGeom prst="rect">
          <a:avLst/>
        </a:prstGeom>
      </xdr:spPr>
    </xdr:pic>
  </etc:cellImage>
  <etc:cellImage>
    <xdr:pic>
      <xdr:nvPicPr>
        <xdr:cNvPr id="12" name="ID_458C02EC4B1245E590AC59A7DE0942E9" descr="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813175" y="29709745"/>
          <a:ext cx="3764280" cy="5516245"/>
        </a:xfrm>
        <a:prstGeom prst="rect">
          <a:avLst/>
        </a:prstGeom>
      </xdr:spPr>
    </xdr:pic>
  </etc:cellImage>
  <etc:cellImage>
    <xdr:pic>
      <xdr:nvPicPr>
        <xdr:cNvPr id="15" name="ID_80F235CC0E434983AC2DDED9B981AD5D" descr="1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813175" y="39856410"/>
          <a:ext cx="7624445" cy="7406640"/>
        </a:xfrm>
        <a:prstGeom prst="rect">
          <a:avLst/>
        </a:prstGeom>
      </xdr:spPr>
    </xdr:pic>
  </etc:cellImage>
  <etc:cellImage>
    <xdr:pic>
      <xdr:nvPicPr>
        <xdr:cNvPr id="5" name="ID_2F044EA668CE410C82A37D5E83A73DD8" descr="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905500" y="26514425"/>
          <a:ext cx="2590800" cy="2600325"/>
        </a:xfrm>
        <a:prstGeom prst="rect">
          <a:avLst/>
        </a:prstGeom>
      </xdr:spPr>
    </xdr:pic>
  </etc:cellImage>
  <etc:cellImage>
    <xdr:pic>
      <xdr:nvPicPr>
        <xdr:cNvPr id="3" name="ID_173E5EE1207B40D8913B2059B490325F" descr="29a2b10c4ae4abe15972637cf2fa656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553065" y="11963400"/>
          <a:ext cx="2147570" cy="2062480"/>
        </a:xfrm>
        <a:prstGeom prst="rect">
          <a:avLst/>
        </a:prstGeom>
      </xdr:spPr>
    </xdr:pic>
  </etc:cellImage>
  <etc:cellImage>
    <xdr:pic>
      <xdr:nvPicPr>
        <xdr:cNvPr id="8" name="ID_78054F47A31F43C48E241EDA6A70164D" descr="ae63ff4c919dc2003724d0577af72bb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553065" y="26844625"/>
          <a:ext cx="2346960" cy="2188845"/>
        </a:xfrm>
        <a:prstGeom prst="rect">
          <a:avLst/>
        </a:prstGeom>
      </xdr:spPr>
    </xdr:pic>
  </etc:cellImage>
  <etc:cellImage>
    <xdr:pic>
      <xdr:nvPicPr>
        <xdr:cNvPr id="14" name="ID_4E480B4EB10E44518EF3D04ADE39893A" descr="e9b4b24a85a96fd9e08f4f98efe5c76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553065" y="1447800"/>
          <a:ext cx="2950210" cy="1599565"/>
        </a:xfrm>
        <a:prstGeom prst="rect">
          <a:avLst/>
        </a:prstGeom>
      </xdr:spPr>
    </xdr:pic>
  </etc:cellImage>
  <etc:cellImage>
    <xdr:pic>
      <xdr:nvPicPr>
        <xdr:cNvPr id="16" name="ID_CDE2742E80654656934FB6BE657E567F" descr="ab336dc3a48a4f3489d6c6249ac2e6a2"/>
        <xdr:cNvPicPr>
          <a:picLocks noChangeAspect="1"/>
        </xdr:cNvPicPr>
      </xdr:nvPicPr>
      <xdr:blipFill>
        <a:blip r:embed="rId11"/>
        <a:srcRect r="78314" b="34354"/>
        <a:stretch>
          <a:fillRect/>
        </a:stretch>
      </xdr:blipFill>
      <xdr:spPr>
        <a:xfrm>
          <a:off x="10553065" y="2082800"/>
          <a:ext cx="2275840" cy="2095500"/>
        </a:xfrm>
        <a:prstGeom prst="rect">
          <a:avLst/>
        </a:prstGeom>
      </xdr:spPr>
    </xdr:pic>
  </etc:cellImage>
  <etc:cellImage>
    <xdr:pic>
      <xdr:nvPicPr>
        <xdr:cNvPr id="17" name="ID_4BFD18DE842046BABE621E15D0962B26" descr="微信图片_20251208164946_115_13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565765" y="6838950"/>
          <a:ext cx="4386580" cy="4306570"/>
        </a:xfrm>
        <a:prstGeom prst="rect">
          <a:avLst/>
        </a:prstGeom>
      </xdr:spPr>
    </xdr:pic>
  </etc:cellImage>
  <etc:cellImage>
    <xdr:pic>
      <xdr:nvPicPr>
        <xdr:cNvPr id="9" name="ID_73C653F0A2484A5D8FF79DD1B2870016" descr="WPS图片(1)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879330" y="26856055"/>
          <a:ext cx="7609840" cy="7667625"/>
        </a:xfrm>
        <a:prstGeom prst="rect">
          <a:avLst/>
        </a:prstGeom>
      </xdr:spPr>
    </xdr:pic>
  </etc:cellImage>
  <etc:cellImage>
    <xdr:pic>
      <xdr:nvPicPr>
        <xdr:cNvPr id="7" name="ID_EDEC1B4FD3524DFAA72FCC027051AE7F" descr="微信图片_20251210155125_120_13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696200" y="15047595"/>
          <a:ext cx="2324100" cy="5495925"/>
        </a:xfrm>
        <a:prstGeom prst="rect">
          <a:avLst/>
        </a:prstGeom>
      </xdr:spPr>
    </xdr:pic>
  </etc:cellImage>
  <etc:cellImage>
    <xdr:pic>
      <xdr:nvPicPr>
        <xdr:cNvPr id="18" name="ID_9872FF2BD80B42EBAF4BD8419932CC48" descr="1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184775" y="45106590"/>
          <a:ext cx="7624445" cy="7417435"/>
        </a:xfrm>
        <a:prstGeom prst="rect">
          <a:avLst/>
        </a:prstGeom>
      </xdr:spPr>
    </xdr:pic>
  </etc:cellImage>
  <etc:cellImage>
    <xdr:pic>
      <xdr:nvPicPr>
        <xdr:cNvPr id="19" name="ID_3CF190CF4CA64B1787C4BCF83809A59A" descr="微信图片_20251210151122_119_13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696200" y="6190615"/>
          <a:ext cx="5734050" cy="7277735"/>
        </a:xfrm>
        <a:prstGeom prst="rect">
          <a:avLst/>
        </a:prstGeom>
      </xdr:spPr>
    </xdr:pic>
  </etc:cellImage>
  <etc:cellImage>
    <xdr:pic>
      <xdr:nvPicPr>
        <xdr:cNvPr id="22" name="ID_5D0FD7908F5843609D6A8E066923C57A" descr="微信图片_20251210155227_121_1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696200" y="11383645"/>
          <a:ext cx="6296025" cy="69977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<sst xmlns="http://schemas.openxmlformats.org/spreadsheetml/2006/main" count="69" uniqueCount="68">
  <si>
    <t>江苏省国画院健身器材购买明细表</t>
  </si>
  <si>
    <t>序号</t>
  </si>
  <si>
    <t>产品名称</t>
  </si>
  <si>
    <t>参数</t>
  </si>
  <si>
    <t>数量</t>
  </si>
  <si>
    <t>参考图片</t>
  </si>
  <si>
    <t>意向品牌</t>
  </si>
  <si>
    <t>备注</t>
  </si>
  <si>
    <t>乒乓球桌</t>
  </si>
  <si>
    <t>尺寸：2740*1525*760
材质：防水板
属性：室外乒乓球桌</t>
  </si>
  <si>
    <t>健伦JL3616</t>
  </si>
  <si>
    <t>综合训练器</t>
  </si>
  <si>
    <t>1.健身房6人站，满足全身肌肉锻炼需求。
2.占地尺寸：2400*2400*2050
3.67.5kg配置两组
4.主要包括：推胸器、假胸蝴蝶臂、蹬腿训练器、双杠训练器、高位拉力器、低位拉力器、曲臂拉杆等
5.材质：钢管、皮革</t>
  </si>
  <si>
    <t>力动 TG75</t>
  </si>
  <si>
    <t>沙袋</t>
  </si>
  <si>
    <t>1.长度：180cm
2.形式：吊装（包安装）
3.实心沙袋，带360°旋转器，十字盘在固定。
4.材质：皮革;力学减震和缓震材质
5.包括上墙安装服务</t>
  </si>
  <si>
    <t>爱倍健</t>
  </si>
  <si>
    <t>包安装</t>
  </si>
  <si>
    <t>拳击手套</t>
  </si>
  <si>
    <t>1.拳击、跆拳道仿皮手套
2.材质：高级pu
3.尺寸：28*15cm，拳峰厚度52mm</t>
  </si>
  <si>
    <t>安踏</t>
  </si>
  <si>
    <t>2双</t>
  </si>
  <si>
    <t>1.拳击手套 弧形手靶
2.材质：高级pu
3.尺寸：32*20*5cm</t>
  </si>
  <si>
    <t>2个</t>
  </si>
  <si>
    <t>椭圆机</t>
  </si>
  <si>
    <t>1.只能调节阻力，15档磁控阻力
2.ipad平板架
3.手握心率传输
4.led电子屏，仪表显示速度、踏频、阻力、心率。
5.蓝牙
6.最大重量：120kg
7.装配尺寸：1505*582*1685mm
8.材质：金属、塑料</t>
  </si>
  <si>
    <t>舒华SH-B5001E-01</t>
  </si>
  <si>
    <t>跑步机</t>
  </si>
  <si>
    <t>心率测试：无线心率测试
跑步方向：正向
智能连接：支持智能连接
跑带区域：145x52cm
尺寸：203x91x153cm
峰值马力：2.5hp
电动：坡度调节
屏幕配置：液晶显示屏
最高时速：18km/h
跑台宽度：780mm</t>
  </si>
  <si>
    <t>舒华（SHUA）SH-T6700-Y1</t>
  </si>
  <si>
    <t>2台</t>
  </si>
  <si>
    <t>哑铃</t>
  </si>
  <si>
    <r>
      <rPr>
        <sz val="13.5"/>
        <color rgb="FF20242C"/>
        <rFont val="Arial"/>
        <charset val="134"/>
      </rPr>
      <t xml:space="preserve"> </t>
    </r>
    <r>
      <rPr>
        <sz val="13.5"/>
        <color rgb="FF20242C"/>
        <rFont val="宋体"/>
        <charset val="134"/>
      </rPr>
      <t>哑铃套装：</t>
    </r>
    <r>
      <rPr>
        <sz val="13.5"/>
        <color rgb="FF20242C"/>
        <rFont val="Arial"/>
        <charset val="134"/>
      </rPr>
      <t>2</t>
    </r>
    <r>
      <rPr>
        <sz val="13.5"/>
        <color rgb="FF20242C"/>
        <rFont val="宋体"/>
        <charset val="134"/>
      </rPr>
      <t>磅</t>
    </r>
    <r>
      <rPr>
        <sz val="13.5"/>
        <color rgb="FF20242C"/>
        <rFont val="Arial"/>
        <charset val="134"/>
      </rPr>
      <t>4</t>
    </r>
    <r>
      <rPr>
        <sz val="13.5"/>
        <color rgb="FF20242C"/>
        <rFont val="宋体"/>
        <charset val="134"/>
      </rPr>
      <t>磅</t>
    </r>
    <r>
      <rPr>
        <sz val="13.5"/>
        <color rgb="FF20242C"/>
        <rFont val="Arial"/>
        <charset val="134"/>
      </rPr>
      <t>6</t>
    </r>
    <r>
      <rPr>
        <sz val="13.5"/>
        <color rgb="FF20242C"/>
        <rFont val="宋体"/>
        <charset val="134"/>
      </rPr>
      <t>磅</t>
    </r>
    <r>
      <rPr>
        <sz val="13.5"/>
        <color rgb="FF20242C"/>
        <rFont val="Arial"/>
        <charset val="134"/>
      </rPr>
      <t>8</t>
    </r>
    <r>
      <rPr>
        <sz val="13.5"/>
        <color rgb="FF20242C"/>
        <rFont val="宋体"/>
        <charset val="134"/>
      </rPr>
      <t>磅</t>
    </r>
  </si>
  <si>
    <t>2磅*2 4磅*2</t>
  </si>
  <si>
    <t>杠铃</t>
  </si>
  <si>
    <t xml:space="preserve"> 100kg单用杠铃含1.8米杆</t>
  </si>
  <si>
    <t>哑铃凳</t>
  </si>
  <si>
    <t>哑铃套装</t>
  </si>
  <si>
    <t>1.材质：浸塑磨砂哑铃
2.3/5/8磅+哑铃架套装</t>
  </si>
  <si>
    <t>瑜伽垫</t>
  </si>
  <si>
    <r>
      <rPr>
        <sz val="13.5"/>
        <color rgb="FF20242C"/>
        <rFont val="Arial"/>
        <charset val="134"/>
      </rPr>
      <t>1.</t>
    </r>
    <r>
      <rPr>
        <sz val="13.5"/>
        <color rgb="FF20242C"/>
        <rFont val="宋体"/>
        <charset val="134"/>
      </rPr>
      <t>厚度</t>
    </r>
    <r>
      <rPr>
        <sz val="13.5"/>
        <color rgb="FF20242C"/>
        <rFont val="Arial"/>
        <charset val="134"/>
      </rPr>
      <t>10mm</t>
    </r>
    <r>
      <rPr>
        <sz val="13.5"/>
        <color rgb="FF20242C"/>
        <rFont val="宋体"/>
        <charset val="134"/>
      </rPr>
      <t>以上</t>
    </r>
    <r>
      <rPr>
        <sz val="13.5"/>
        <color rgb="FF20242C"/>
        <rFont val="Arial"/>
        <charset val="134"/>
      </rPr>
      <t xml:space="preserve">
2.</t>
    </r>
    <r>
      <rPr>
        <sz val="13.5"/>
        <color rgb="FF20242C"/>
        <rFont val="宋体"/>
        <charset val="134"/>
      </rPr>
      <t>防滑设计</t>
    </r>
    <r>
      <rPr>
        <sz val="13.5"/>
        <color rgb="FF20242C"/>
        <rFont val="Arial"/>
        <charset val="134"/>
      </rPr>
      <t xml:space="preserve">
3.</t>
    </r>
    <r>
      <rPr>
        <sz val="13.5"/>
        <color rgb="FF20242C"/>
        <rFont val="宋体"/>
        <charset val="134"/>
      </rPr>
      <t>尺寸：</t>
    </r>
    <r>
      <rPr>
        <sz val="13.5"/>
        <color rgb="FF20242C"/>
        <rFont val="Arial"/>
        <charset val="134"/>
      </rPr>
      <t>185*80cm</t>
    </r>
  </si>
  <si>
    <t>李宁</t>
  </si>
  <si>
    <t>卧推凳</t>
  </si>
  <si>
    <t>1.长度1.4米以上
2.高低双管调节
3.带拉绳、扶手</t>
  </si>
  <si>
    <t>多德士（DDS）DDS1208T多功能哑铃凳</t>
  </si>
  <si>
    <t>瑜伽砖</t>
  </si>
  <si>
    <t>1.尺寸：长23*宽15*厚7.5cm
2.材质：高密度eva</t>
  </si>
  <si>
    <t>瑜伽球</t>
  </si>
  <si>
    <t>1.直径65cm
2.材质：环保pvc</t>
  </si>
  <si>
    <t>YOTTOY</t>
  </si>
  <si>
    <t>长条凳</t>
  </si>
  <si>
    <t>1.尺寸：120*35*45cm
2.材质：金属、pu革</t>
  </si>
  <si>
    <t>钱柜QG-2101</t>
  </si>
  <si>
    <t>椅子</t>
  </si>
  <si>
    <t>1.可折叠凳子
2.材质：金属、pu革
3.尺寸：坐面尺寸40*40cm、坐高43cm</t>
  </si>
  <si>
    <t>腾跃3211</t>
  </si>
  <si>
    <t>镜子</t>
  </si>
  <si>
    <t>1.尺寸：2米*3.6米
2.包上墙安装
3.单面镜</t>
  </si>
  <si>
    <t>体重称</t>
  </si>
  <si>
    <t>1.超声波自动感应测量身高
2.体重测量范围5-200kg
3.电子显示屏
4.支持蓝牙连接、电子播报
5.充电式</t>
  </si>
  <si>
    <t>花潮超声波身高体重测量仪ef07</t>
  </si>
  <si>
    <t>地胶</t>
  </si>
  <si>
    <t>1.颜色：灰色
2.厚度：3.5mm
3.包括地面自流平施工
4.施工面积：125.28平方米</t>
  </si>
  <si>
    <t>桌子</t>
  </si>
  <si>
    <t>1.尺寸：长120*宽50*高80cm
2.颜色：原木色
3.材质：木头
4.配套4把椅子。</t>
  </si>
  <si>
    <t>直饮机</t>
  </si>
  <si>
    <t>1.额定电压：220v；额定功率3000w
2.尺寸：560*470*1680mm
3.出水速度：不小于30L/h
4.自动净化装置，活性碳净化
5.分开水与直饮水</t>
  </si>
  <si>
    <t>德玛仕 ML-2GA/KS-30LG-2Z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</si>
</sst>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22"/>
      <color theme="1"/>
      <name val="方正小标宋_GBK"/>
      <charset val="134"/>
    </font>
    <font>
      <sz val="11"/>
      <color theme="1"/>
      <name val="宋体"/>
      <charset val="134"/>
    </font>
    <font>
      <sz val="13.5"/>
      <color rgb="FF20242C"/>
      <name val="宋体"/>
      <charset val="134"/>
    </font>
    <font>
      <sz val="13.5"/>
      <color rgb="FF20242C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0" xfId="0" applyFo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jpeg"/><Relationship Id="rId7" Type="http://schemas.openxmlformats.org/officeDocument/2006/relationships/image" Target="media/image7.png"/><Relationship Id="rId6" Type="http://schemas.openxmlformats.org/officeDocument/2006/relationships/image" Target="media/image6.jpe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jpeg"/><Relationship Id="rId14" Type="http://schemas.openxmlformats.org/officeDocument/2006/relationships/image" Target="media/image14.png"/><Relationship Id="rId13" Type="http://schemas.openxmlformats.org/officeDocument/2006/relationships/image" Target="media/image13.jpe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tabSelected="1" zoomScale="85" zoomScaleNormal="85" workbookViewId="0">
      <selection activeCell="D24" sqref="D24"/>
    </sheetView>
  </sheetViews>
  <sheetFormatPr defaultColWidth="9" defaultRowHeight="13.5" outlineLevelCol="6"/>
  <cols>
    <col min="1" max="2" width="9" style="1"/>
    <col min="3" max="3" width="32" style="2" customWidth="1"/>
    <col min="4" max="4" width="27.35" style="1" customWidth="1"/>
    <col min="5" max="6" width="16.425" style="1" customWidth="1"/>
    <col min="7" max="7" width="19.25" style="1" customWidth="1"/>
  </cols>
  <sheetData>
    <row r="1" ht="64" customHeight="1" spans="1:7">
      <c r="A1" s="3" t="s">
        <v>0</v>
      </c>
      <c r="B1" s="3"/>
      <c r="C1" s="3"/>
      <c r="D1" s="3"/>
      <c r="E1" s="3"/>
      <c r="F1" s="3"/>
      <c r="G1" s="3"/>
    </row>
    <row r="2" ht="50" customHeight="1" spans="1:7">
      <c r="A2" s="4" t="s">
        <v>1</v>
      </c>
      <c r="B2" s="4" t="s">
        <v>2</v>
      </c>
      <c r="C2" s="5" t="s">
        <v>3</v>
      </c>
      <c r="D2" s="4" t="s">
        <v>4</v>
      </c>
      <c r="E2" s="4" t="s">
        <v>5</v>
      </c>
      <c r="F2" s="4" t="s">
        <v>6</v>
      </c>
      <c r="G2" s="4" t="s">
        <v>7</v>
      </c>
    </row>
    <row r="3" ht="62" customHeight="1" spans="1:7">
      <c r="A3" s="6">
        <v>1</v>
      </c>
      <c r="B3" s="7" t="s">
        <v>8</v>
      </c>
      <c r="C3" s="8" t="s">
        <v>9</v>
      </c>
      <c r="D3" s="6">
        <v>1</v>
      </c>
      <c r="E3" s="6" t="str">
        <f>_xlfn.DISPIMG("ID_4E480B4EB10E44518EF3D04ADE39893A",1)</f>
        <v>=DISPIMG("ID_4E480B4EB10E44518EF3D04ADE39893A",1)</v>
      </c>
      <c r="F3" s="6" t="s">
        <v>10</v>
      </c>
      <c r="G3" s="6"/>
    </row>
    <row r="4" ht="170" customHeight="1" spans="1:7">
      <c r="A4" s="4">
        <v>2</v>
      </c>
      <c r="B4" s="5" t="s">
        <v>11</v>
      </c>
      <c r="C4" s="9" t="s">
        <v>12</v>
      </c>
      <c r="D4" s="4">
        <v>1</v>
      </c>
      <c r="E4" s="6" t="str">
        <f>_xlfn.DISPIMG("ID_CDE2742E80654656934FB6BE657E567F",1)</f>
        <v>=DISPIMG("ID_CDE2742E80654656934FB6BE657E567F",1)</v>
      </c>
      <c r="F4" s="6" t="s">
        <v>13</v>
      </c>
      <c r="G4" s="4"/>
    </row>
    <row r="5" customFormat="1" ht="204" customHeight="1" spans="1:7">
      <c r="A5" s="6">
        <v>3</v>
      </c>
      <c r="B5" s="4" t="s">
        <v>14</v>
      </c>
      <c r="C5" s="9" t="s">
        <v>15</v>
      </c>
      <c r="D5" s="4">
        <v>1</v>
      </c>
      <c r="E5" s="10" t="str">
        <f>_xlfn.DISPIMG("ID_458C02EC4B1245E590AC59A7DE0942E9",1)</f>
        <v>=DISPIMG("ID_458C02EC4B1245E590AC59A7DE0942E9",1)</v>
      </c>
      <c r="F5" s="6" t="s">
        <v>16</v>
      </c>
      <c r="G5" s="4" t="s">
        <v>17</v>
      </c>
    </row>
    <row r="6" ht="178" customHeight="1" spans="1:7">
      <c r="A6" s="4">
        <v>4</v>
      </c>
      <c r="B6" s="4" t="s">
        <v>18</v>
      </c>
      <c r="C6" s="11" t="s">
        <v>19</v>
      </c>
      <c r="D6" s="4">
        <v>2</v>
      </c>
      <c r="E6" s="10" t="str">
        <f>_xlfn.DISPIMG("ID_4BFD18DE842046BABE621E15D0962B26",1)</f>
        <v>=DISPIMG("ID_4BFD18DE842046BABE621E15D0962B26",1)</v>
      </c>
      <c r="F6" s="6" t="s">
        <v>20</v>
      </c>
      <c r="G6" s="4" t="s">
        <v>21</v>
      </c>
    </row>
    <row r="7" ht="226" customHeight="1" spans="1:7">
      <c r="A7" s="6">
        <v>5</v>
      </c>
      <c r="B7" s="4" t="s">
        <v>18</v>
      </c>
      <c r="C7" s="9" t="s">
        <v>22</v>
      </c>
      <c r="D7" s="4">
        <v>2</v>
      </c>
      <c r="E7" s="10" t="str">
        <f>_xlfn.DISPIMG("ID_80F235CC0E434983AC2DDED9B981AD5D",1)</f>
        <v>=DISPIMG("ID_80F235CC0E434983AC2DDED9B981AD5D",1)</v>
      </c>
      <c r="F7" s="6"/>
      <c r="G7" s="4" t="s">
        <v>23</v>
      </c>
    </row>
    <row r="8" ht="170" customHeight="1" spans="1:7">
      <c r="A8" s="4">
        <v>6</v>
      </c>
      <c r="B8" s="12" t="s">
        <v>24</v>
      </c>
      <c r="C8" s="9" t="s">
        <v>25</v>
      </c>
      <c r="D8" s="4">
        <v>1</v>
      </c>
      <c r="E8" s="6" t="str">
        <f>_xlfn.DISPIMG("ID_173E5EE1207B40D8913B2059B490325F",1)</f>
        <v>=DISPIMG("ID_173E5EE1207B40D8913B2059B490325F",1)</v>
      </c>
      <c r="F8" s="6" t="s">
        <v>26</v>
      </c>
      <c r="G8" s="4"/>
    </row>
    <row r="9" ht="144" customHeight="1" spans="1:7">
      <c r="A9" s="6">
        <v>7</v>
      </c>
      <c r="B9" s="4" t="s">
        <v>27</v>
      </c>
      <c r="C9" s="9" t="s">
        <v>28</v>
      </c>
      <c r="D9" s="4">
        <v>2</v>
      </c>
      <c r="E9" s="10" t="str">
        <f>_xlfn.DISPIMG("ID_F85AF560A438486B8DD771C49D8ABA13",1)</f>
        <v>=DISPIMG("ID_F85AF560A438486B8DD771C49D8ABA13",1)</v>
      </c>
      <c r="F9" s="7" t="s">
        <v>29</v>
      </c>
      <c r="G9" s="4" t="s">
        <v>30</v>
      </c>
    </row>
    <row r="10" ht="261" customHeight="1" spans="1:7">
      <c r="A10" s="4">
        <v>8</v>
      </c>
      <c r="B10" s="4" t="s">
        <v>31</v>
      </c>
      <c r="C10" s="13" t="s">
        <v>32</v>
      </c>
      <c r="D10" s="4">
        <v>1</v>
      </c>
      <c r="E10" s="10" t="str">
        <f>_xlfn.DISPIMG("ID_B12D8F44339641719678870548966185",1)</f>
        <v>=DISPIMG("ID_B12D8F44339641719678870548966185",1)</v>
      </c>
      <c r="F10" s="6"/>
      <c r="G10" s="5" t="s">
        <v>33</v>
      </c>
    </row>
    <row r="11" ht="261" hidden="1" customHeight="1" spans="1:7">
      <c r="A11" s="6">
        <v>9</v>
      </c>
      <c r="B11" s="4" t="s">
        <v>34</v>
      </c>
      <c r="C11" s="9"/>
      <c r="D11" s="4">
        <v>1</v>
      </c>
      <c r="E11" s="6"/>
      <c r="F11" s="6"/>
      <c r="G11" s="5" t="s">
        <v>35</v>
      </c>
    </row>
    <row r="12" hidden="1" spans="1:7">
      <c r="A12" s="4">
        <v>10</v>
      </c>
      <c r="B12" s="4" t="s">
        <v>36</v>
      </c>
      <c r="C12" s="9"/>
      <c r="D12" s="4">
        <v>1</v>
      </c>
      <c r="E12" s="6"/>
      <c r="F12" s="6"/>
      <c r="G12" s="4"/>
    </row>
    <row r="13" ht="189" customHeight="1" spans="1:7">
      <c r="A13" s="6">
        <v>11</v>
      </c>
      <c r="B13" s="4" t="s">
        <v>37</v>
      </c>
      <c r="C13" s="9" t="s">
        <v>38</v>
      </c>
      <c r="D13" s="4">
        <v>1</v>
      </c>
      <c r="E13" s="10" t="str">
        <f>_xlfn.DISPIMG("ID_2F044EA668CE410C82A37D5E83A73DD8",1)</f>
        <v>=DISPIMG("ID_2F044EA668CE410C82A37D5E83A73DD8",1)</v>
      </c>
      <c r="F13" s="6"/>
      <c r="G13" s="4"/>
    </row>
    <row r="14" ht="95.75" spans="1:7">
      <c r="A14" s="4">
        <v>12</v>
      </c>
      <c r="B14" s="4" t="s">
        <v>39</v>
      </c>
      <c r="C14" s="14" t="s">
        <v>40</v>
      </c>
      <c r="D14" s="4">
        <v>3</v>
      </c>
      <c r="E14" s="10" t="str">
        <f>_xlfn.DISPIMG("ID_BE64D756957B4026BAD0A916D5E1F9F1",1)</f>
        <v>=DISPIMG("ID_BE64D756957B4026BAD0A916D5E1F9F1",1)</v>
      </c>
      <c r="F14" s="6" t="s">
        <v>41</v>
      </c>
      <c r="G14" s="4"/>
    </row>
    <row r="15" ht="156" customHeight="1" spans="1:7">
      <c r="A15" s="4">
        <v>13</v>
      </c>
      <c r="B15" s="4" t="s">
        <v>42</v>
      </c>
      <c r="C15" s="9" t="s">
        <v>43</v>
      </c>
      <c r="D15" s="4">
        <v>1</v>
      </c>
      <c r="E15" s="10" t="str">
        <f>_xlfn.DISPIMG("ID_31CC3F68F22142E49671671F2142BB71",1)</f>
        <v>=DISPIMG("ID_31CC3F68F22142E49671671F2142BB71",1)</v>
      </c>
      <c r="F15" s="7" t="s">
        <v>44</v>
      </c>
      <c r="G15" s="4"/>
    </row>
    <row r="16" ht="187" customHeight="1" spans="1:7">
      <c r="A16" s="4">
        <v>14</v>
      </c>
      <c r="B16" s="4" t="s">
        <v>45</v>
      </c>
      <c r="C16" s="9" t="s">
        <v>46</v>
      </c>
      <c r="D16" s="4">
        <v>6</v>
      </c>
      <c r="E16" s="6" t="str">
        <f>_xlfn.DISPIMG("ID_73C653F0A2484A5D8FF79DD1B2870016",1)</f>
        <v>=DISPIMG("ID_73C653F0A2484A5D8FF79DD1B2870016",1)</v>
      </c>
      <c r="F16" s="6"/>
      <c r="G16" s="4"/>
    </row>
    <row r="17" ht="187" customHeight="1" spans="1:7">
      <c r="A17" s="4">
        <v>15</v>
      </c>
      <c r="B17" s="4" t="s">
        <v>47</v>
      </c>
      <c r="C17" s="9" t="s">
        <v>48</v>
      </c>
      <c r="D17" s="4">
        <v>1</v>
      </c>
      <c r="E17" s="6" t="str">
        <f>_xlfn.DISPIMG("ID_78054F47A31F43C48E241EDA6A70164D",1)</f>
        <v>=DISPIMG("ID_78054F47A31F43C48E241EDA6A70164D",1)</v>
      </c>
      <c r="F17" s="15" t="s">
        <v>49</v>
      </c>
      <c r="G17" s="4"/>
    </row>
    <row r="18" ht="95.9" spans="1:7">
      <c r="A18" s="4">
        <v>16</v>
      </c>
      <c r="B18" s="12" t="s">
        <v>50</v>
      </c>
      <c r="C18" s="16" t="s">
        <v>51</v>
      </c>
      <c r="D18" s="12">
        <v>2</v>
      </c>
      <c r="E18" s="17" t="str">
        <f>_xlfn.DISPIMG("ID_9872FF2BD80B42EBAF4BD8419932CC48",1)</f>
        <v>=DISPIMG("ID_9872FF2BD80B42EBAF4BD8419932CC48",1)</v>
      </c>
      <c r="F18" s="12" t="s">
        <v>52</v>
      </c>
      <c r="G18" s="17"/>
    </row>
    <row r="19" ht="124.45" spans="1:7">
      <c r="A19" s="4">
        <v>17</v>
      </c>
      <c r="B19" s="4" t="s">
        <v>53</v>
      </c>
      <c r="C19" s="18" t="s">
        <v>54</v>
      </c>
      <c r="D19" s="4">
        <v>10</v>
      </c>
      <c r="E19" s="10" t="str">
        <f>_xlfn.DISPIMG("ID_3CF190CF4CA64B1787C4BCF83809A59A",1)</f>
        <v>=DISPIMG("ID_3CF190CF4CA64B1787C4BCF83809A59A",1)</v>
      </c>
      <c r="F19" s="4" t="s">
        <v>55</v>
      </c>
      <c r="G19" s="17"/>
    </row>
    <row r="20" ht="40.5" spans="1:7">
      <c r="A20" s="4">
        <v>18</v>
      </c>
      <c r="B20" s="12" t="s">
        <v>56</v>
      </c>
      <c r="C20" s="16" t="s">
        <v>57</v>
      </c>
      <c r="D20" s="12">
        <v>1</v>
      </c>
      <c r="E20" s="17"/>
      <c r="F20" s="12"/>
      <c r="G20" s="17"/>
    </row>
    <row r="21" ht="109.25" spans="1:7">
      <c r="A21" s="4">
        <v>19</v>
      </c>
      <c r="B21" s="12" t="s">
        <v>58</v>
      </c>
      <c r="C21" s="16" t="s">
        <v>59</v>
      </c>
      <c r="D21" s="12">
        <v>1</v>
      </c>
      <c r="E21" s="17" t="str">
        <f>_xlfn.DISPIMG("ID_5D0FD7908F5843609D6A8E066923C57A",1)</f>
        <v>=DISPIMG("ID_5D0FD7908F5843609D6A8E066923C57A",1)</v>
      </c>
      <c r="F21" s="19" t="s">
        <v>60</v>
      </c>
      <c r="G21" s="17"/>
    </row>
    <row r="22" ht="89" customHeight="1" spans="1:7">
      <c r="A22" s="4">
        <v>20</v>
      </c>
      <c r="B22" s="12" t="s">
        <v>61</v>
      </c>
      <c r="C22" s="16" t="s">
        <v>62</v>
      </c>
      <c r="D22" s="12">
        <v>1</v>
      </c>
      <c r="E22" s="17"/>
      <c r="F22" s="12"/>
      <c r="G22" s="17"/>
    </row>
    <row r="23" ht="85" customHeight="1" spans="1:7">
      <c r="A23" s="4">
        <v>21</v>
      </c>
      <c r="B23" s="4" t="s">
        <v>63</v>
      </c>
      <c r="C23" s="18" t="s">
        <v>64</v>
      </c>
      <c r="D23" s="4">
        <v>4</v>
      </c>
      <c r="E23" s="10"/>
      <c r="F23" s="4"/>
      <c r="G23" s="10"/>
    </row>
    <row r="24" ht="229.95" spans="1:7">
      <c r="A24" s="4">
        <v>22</v>
      </c>
      <c r="B24" s="4" t="s">
        <v>65</v>
      </c>
      <c r="C24" s="18" t="s">
        <v>66</v>
      </c>
      <c r="D24" s="4">
        <v>1</v>
      </c>
      <c r="E24" s="10" t="str">
        <f>_xlfn.DISPIMG("ID_EDEC1B4FD3524DFAA72FCC027051AE7F",1)</f>
        <v>=DISPIMG("ID_EDEC1B4FD3524DFAA72FCC027051AE7F",1)</v>
      </c>
      <c r="F24" s="5" t="s">
        <v>67</v>
      </c>
      <c r="G24" s="10"/>
    </row>
  </sheetData>
  <mergeCells count="1">
    <mergeCell ref="A1:G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刘志成</dc:creator>
  <cp:lastModifiedBy>夜尽天明</cp:lastModifiedBy>
  <dcterms:created xsi:type="dcterms:W3CDTF">2023-05-12T11:15:00Z</dcterms:created>
  <dcterms:modified xsi:type="dcterms:W3CDTF">2025-12-24T06:43:21Z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19B519F4526642A5BF48FF911ED06F65_13</vt:lpwstr>
  </property>
  <property fmtid="{D5CDD505-2E9C-101B-9397-08002B2CF9AE}" pid="4" name="CalculationRule">
    <vt:i4>0</vt:i4>
  </property>
</Properties>
</file>